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5" yWindow="30" windowWidth="18180" windowHeight="955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I14" i="1" l="1"/>
  <c r="I13" i="1"/>
  <c r="I12" i="1"/>
  <c r="I11" i="1"/>
  <c r="I10" i="1"/>
  <c r="I9" i="1"/>
  <c r="I8" i="1"/>
  <c r="I7" i="1"/>
  <c r="I6" i="1"/>
  <c r="I5" i="1"/>
  <c r="I4" i="1"/>
  <c r="K3" i="1"/>
  <c r="I3" i="1"/>
  <c r="I15" i="1" s="1"/>
  <c r="J1" i="1"/>
  <c r="G6" i="1" l="1"/>
  <c r="G10" i="1"/>
  <c r="G14" i="1"/>
  <c r="G7" i="1"/>
  <c r="G11" i="1"/>
  <c r="G4" i="1"/>
  <c r="G8" i="1"/>
  <c r="G12" i="1"/>
  <c r="G5" i="1"/>
  <c r="G9" i="1"/>
  <c r="G13" i="1"/>
  <c r="G3" i="1"/>
  <c r="J13" i="1" l="1"/>
  <c r="J11" i="1"/>
  <c r="J9" i="1"/>
  <c r="J7" i="1"/>
  <c r="J5" i="1"/>
  <c r="J3" i="1"/>
  <c r="L3" i="1" s="1"/>
  <c r="K4" i="1" s="1"/>
  <c r="G15" i="1"/>
  <c r="J14" i="1"/>
  <c r="J12" i="1"/>
  <c r="J10" i="1"/>
  <c r="J8" i="1"/>
  <c r="J6" i="1"/>
  <c r="J4" i="1"/>
  <c r="L4" i="1" l="1"/>
  <c r="K5" i="1" s="1"/>
  <c r="A5" i="1" s="1"/>
  <c r="A4" i="1"/>
  <c r="L5" i="1" l="1"/>
  <c r="K6" i="1" s="1"/>
  <c r="L6" i="1" s="1"/>
  <c r="K7" i="1" s="1"/>
  <c r="L7" i="1" s="1"/>
  <c r="K8" i="1" s="1"/>
  <c r="A6" i="1" l="1"/>
  <c r="A7" i="1"/>
  <c r="L8" i="1"/>
  <c r="K9" i="1" s="1"/>
  <c r="A8" i="1"/>
  <c r="L9" i="1" l="1"/>
  <c r="K10" i="1" s="1"/>
  <c r="A9" i="1"/>
  <c r="L10" i="1" l="1"/>
  <c r="K11" i="1" s="1"/>
  <c r="A10" i="1"/>
  <c r="L11" i="1" l="1"/>
  <c r="K12" i="1" s="1"/>
  <c r="A11" i="1"/>
  <c r="L12" i="1" l="1"/>
  <c r="K13" i="1" s="1"/>
  <c r="A12" i="1"/>
  <c r="L13" i="1" l="1"/>
  <c r="K14" i="1" s="1"/>
  <c r="A13" i="1"/>
  <c r="L14" i="1" l="1"/>
  <c r="M1" i="1" s="1"/>
  <c r="A14" i="1"/>
</calcChain>
</file>

<file path=xl/sharedStrings.xml><?xml version="1.0" encoding="utf-8"?>
<sst xmlns="http://schemas.openxmlformats.org/spreadsheetml/2006/main" count="74" uniqueCount="61">
  <si>
    <t>Course Start:</t>
  </si>
  <si>
    <t>Hours Per Day:</t>
  </si>
  <si>
    <t>Course Finish Date:</t>
  </si>
  <si>
    <t>Week</t>
  </si>
  <si>
    <t>Unit/Lesson</t>
  </si>
  <si>
    <t>Objective</t>
  </si>
  <si>
    <t>Scope/Focus</t>
  </si>
  <si>
    <t>Your Learning Activities</t>
  </si>
  <si>
    <t>How you will be Assessed</t>
  </si>
  <si>
    <t># of Days</t>
  </si>
  <si>
    <t># of Hours</t>
  </si>
  <si>
    <t>Start Date</t>
  </si>
  <si>
    <t>End Date</t>
  </si>
  <si>
    <t>Actual End Date</t>
  </si>
  <si>
    <t>Unit 1 Introduction: Creative Non-Fiction</t>
  </si>
  <si>
    <t>Prepare to learn about short stories
Activate prior knowledge</t>
  </si>
  <si>
    <t>Become familiar with unit expectations. 
Remember what you already know.</t>
  </si>
  <si>
    <t>Activity 1 - Short Response
Activity 2 - Short Response
Activity 3 - This I Believe Essay</t>
  </si>
  <si>
    <t>Place your Learning Activities in your Course Journal</t>
  </si>
  <si>
    <t>Unit 1, Lesson 1: Manzanar</t>
  </si>
  <si>
    <t xml:space="preserve">Recognize and analyze the effect of sensory details on a work of literature.
Understand prefixes and suffixes and use this understanding to decipher the meaning of unknown vocabulary terms. </t>
  </si>
  <si>
    <t xml:space="preserve">Identify and practice using sensory details while analyzing their effect on a reader. 
Become familiar with common prefixes and suffixes to determine meanings of vocabulary terms. </t>
  </si>
  <si>
    <t>Activity 1 - Personal Response
Activity 2 - Personal Response
Activity 3 - Skill Practice
Activity 4 - Informed Response
Activity 5 - Textbook Questions
Activity 6 - Textbook Questions
Activity 7 - Textbook Questions
Activity 8 - Textbook Questions
Activity 9 - Textbook Questions
Activity 10 - Textbook Questions
Activity 11 - Textbook Writing Activity
Activity 12 - Personal Response
Activity 13 - Personal Response
Activity 14 - Informed Response
Activity 15 - Research Project</t>
  </si>
  <si>
    <t>Place your Learning Activities in your Course Journal
Complete your Practice
Complete and Submit your Application</t>
  </si>
  <si>
    <t>Unit 1, Lesson 2: Typhoid</t>
  </si>
  <si>
    <t xml:space="preserve">Identify stylistic choices in a work of fiction, and analyzing their effect on the overall work. 
Understand voice in literature, and how writers use literary elements to create voice. </t>
  </si>
  <si>
    <t xml:space="preserve">Determine why writers employ stylistic choices
Determine the factors that contribute to the voice of a literary work. </t>
  </si>
  <si>
    <t>Activity 1 - Informed Response
Activity 2 - Reader Response
Activity 3 - Textbook Questions
Activity 4 - Textbook Questions
Activity 5 - Textbook Questions
Activity 6 - Textbook Graphic Organizer
Activity 7 - Textbook Questions
Activity 8 - Textbook Questions
Activity 9 - Textbook Workshop
Activity 10 - Research Project</t>
  </si>
  <si>
    <t>Unit 1, Lesson 3: Swimming</t>
  </si>
  <si>
    <t xml:space="preserve">Understand the genre of creative nonfiction, and how it differs from fiction and non-fiction.
Connect a work of literature to a personal experience in order to better understand the story and characters. </t>
  </si>
  <si>
    <t xml:space="preserve">Compare and contrast creative non-fiction with fiction, and non-fiction, citing important differences between the genres. 
Use personal experience to develop a deeper understanding of a text. </t>
  </si>
  <si>
    <t>Activity 1 - Personal Response
Activity 2 - Personal Response
Activity 3 - Informed Response
Activity 4 - Research Project
Activity 5 - Freewrite
Activity 6 - Compare and Contrast
Activity 7 - Notetaking
Activity 8 - Informed Response
Activity 9 - Textbook Questions
Activity 10 - Textbook Questions
Activity 11 - Textbook Questions
Activity 12 - Textbook Questions
Activity 13 - Textbook Essay
Activity 14 - Graphic Organizer
Activity 15 - Essay</t>
  </si>
  <si>
    <t>Unit 1, Lesson 4: Terwilliger</t>
  </si>
  <si>
    <t xml:space="preserve">Understand memoir and the type of stories used in memoir. 
Understand and practice anecdotes and analyze their use in a literary work. </t>
  </si>
  <si>
    <t xml:space="preserve">Determine the best types of stories to be used in a memoir. 
Analyze and produce anecdotes in a literary work. </t>
  </si>
  <si>
    <t>Activity 1 - Multimedia Presentation
Activity 2 - Short Response
Activity 3 - Reflection/Freewrite
Activity 4 - Short Response
Activity 5 - Freewrite
Activity 6 - Reflection
Activity 7 - Textbook Questions
Activity 8 - Textbook Questions
Activity 9 - Textbook Questions
Activity 10 - Textbook Questions
Activity 11 - Textbook Questions
Activity 12 - Textbook Questions
Activity 13 - Textbook Questions
Activity 14 - Textbook Writing Activity
Activity 15 - Textbook Grammar Workshop
Activity 16 - Reflection
Activity 17 - Short Response
Activity 18 - Short Respons
Activity 19 - Short Response
Activity 20 - Short Response</t>
  </si>
  <si>
    <t>Unit 1 Project: Creative Non-Fiction</t>
  </si>
  <si>
    <t xml:space="preserve">Demonstrate understanding of unit material through the completion of a culminating project. </t>
  </si>
  <si>
    <t xml:space="preserve">Utilize concepts learned over the course of the unit to complete the project. </t>
  </si>
  <si>
    <t>Activity 1 - Practice activity
Activity 2 - Prewriting activity
Activity 3 - Drafting
Activity 4 - Editing</t>
  </si>
  <si>
    <t>Complete and Submit your Unit Project</t>
  </si>
  <si>
    <t>Unit 2 Introduction: Speculative Fiction</t>
  </si>
  <si>
    <t>Activity 1 - Short Response
Activity 2 - Short Response</t>
  </si>
  <si>
    <t>Unit 2, Lesson 1: The Sound of Thunder</t>
  </si>
  <si>
    <t>Recognize and analyze foreshadowing in literature.
Identify the genre of a literary work</t>
  </si>
  <si>
    <t>Identify foreshadowing in a work of literature.
Determine the genre of a given work of fiction.</t>
  </si>
  <si>
    <t>Activity 1 - Personal Response
Activity 2 - Article Summary
Activity 3 - Personal Response
Activity 4 - Article Summary
Activity 5 - Personal Response
Activity 6 - Article Response
Activity 7 - Textbook Questions
Activity 8 - Vocabulary
Activity 9 - Informed Response
Activity 10 - Note-Taking
Activity 11 - Reflection
Activity 12 - Note-Taking
Activity 13 - Textbook Questions
Activity 14 - Textbook Questions
Activity 15 - Textbook Questions
Activity 16 - Textbook Questions
Activity 17 - Story Project</t>
  </si>
  <si>
    <t>Unit 2, Lesson 2: By the Waters of Babylon</t>
  </si>
  <si>
    <t xml:space="preserve">Recognize and analyze the moral in a work of literature.
Visualize a work of literature. </t>
  </si>
  <si>
    <t>Determine the moral of a given text.
Use the writer's words to create a clear mental picture of a text.</t>
  </si>
  <si>
    <t>Activity 1 - Multimedia Presentation
Activity 2 - Note-Taking
Activity 3 - Informed Response
Activity 4 - Summarizing
Activity 5 - Informed Response
Activity 6 - Textbook Questions
Activity 7 - Textbook Questions
Activity 8 - Textbook Questions
Activity 9 - Textbook Questions
Activity 10 - Textbook Questions
Activity 11 - Textbook Questions
Activity 12 - Textbook Essay
Activity 13 - Textbook Writing Activity
Activity 14 - Writer's Reflection
Activity 15 - Informed Response
Activity 16 - Informed Response
Activity 17 - Textbook Grammar Workshop</t>
  </si>
  <si>
    <t>Unit 2, Lesson 3: Robot Dreams</t>
  </si>
  <si>
    <t>Recognize and analyze analogies in a work of literature. 
Activate prior knowledge to better understand a work of literature</t>
  </si>
  <si>
    <t>Find and analyze analogies in a story. 
Use prior knowledge to gain deeper understanding of a text</t>
  </si>
  <si>
    <t>Activity 1 - Short Response
Activity 2 - Reflection
Activity 3 - Before You Read
Activity 4 - Literary Analysis
Activity 5 - Reflection
Activity 6 - Short Response
Activity 7 - Essay
Activity 8 - Speculation Exercise</t>
  </si>
  <si>
    <t>Unit 2, Lesson 4: Kafka's Metamorphosis</t>
  </si>
  <si>
    <t>Identify the genre of a work of literature.
Understand absurdist literature.
Understand the literary device of in media res.
Analyze plot points in a literary work.</t>
  </si>
  <si>
    <t xml:space="preserve">Identify genre given a text.
Determine the features and historical context of absurdist literature.
Understand the literary term in media res. 
Determine and discuss major plot points of a literary work. </t>
  </si>
  <si>
    <t>Activity 1 - Short Response
Activity 2 - Reflection
Activity 3 - Short Response
Activity 4 - Reflection
Activity 5 - Chart
Activity 6 - Short Response
Activity 7 - Literary Analysis
Activity 8 - Multimedia Presentation</t>
  </si>
  <si>
    <t>Unit 2 Project: Speculative Fiction</t>
  </si>
  <si>
    <t>Activity 1 - Brainstorming
Activity 2 - Brainstorming characters
Activity 3 - Characterization Chart
Activity 4 - Plot Diagram
Activity 5 - Drafting
Activity 6 - Revising
Activity 7 - Editing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</si>
</sst>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7.5"/>
      <name val="Arial"/>
      <family val="2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4CCCC"/>
        <bgColor rgb="FFF4CCCC"/>
      </patternFill>
    </fill>
    <fill>
      <patternFill patternType="solid">
        <fgColor rgb="FF00FF00"/>
        <bgColor rgb="FF00FF00"/>
      </patternFill>
    </fill>
    <fill>
      <patternFill patternType="solid">
        <fgColor rgb="FFFFFFFF"/>
        <bgColor rgb="FFFFFFFF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Alignment="1">
      <alignment vertical="top" wrapText="1"/>
    </xf>
    <xf numFmtId="14" fontId="2" fillId="2" borderId="1" xfId="0" applyNumberFormat="1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0" borderId="0" xfId="0" applyFont="1" applyAlignment="1">
      <alignment vertical="top" wrapText="1"/>
    </xf>
    <xf numFmtId="14" fontId="0" fillId="0" borderId="0" xfId="0" applyNumberFormat="1" applyFont="1" applyAlignment="1"/>
    <xf numFmtId="0" fontId="1" fillId="3" borderId="0" xfId="0" applyFont="1" applyFill="1" applyAlignment="1">
      <alignment horizontal="center" vertical="top" wrapText="1"/>
    </xf>
    <xf numFmtId="3" fontId="2" fillId="0" borderId="0" xfId="0" applyNumberFormat="1" applyFont="1" applyAlignment="1">
      <alignment horizontal="right" vertical="top" wrapText="1"/>
    </xf>
    <xf numFmtId="0" fontId="2" fillId="4" borderId="0" xfId="0" applyFont="1" applyFill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3" fillId="4" borderId="0" xfId="0" applyFont="1" applyFill="1" applyAlignment="1">
      <alignment vertical="top" wrapText="1"/>
    </xf>
    <xf numFmtId="0" fontId="4" fillId="4" borderId="0" xfId="0" applyFont="1" applyFill="1" applyAlignment="1">
      <alignment vertical="top" wrapText="1"/>
    </xf>
    <xf numFmtId="0" fontId="4" fillId="0" borderId="0" xfId="0" applyFont="1" applyAlignment="1">
      <alignment vertical="top" wrapText="1"/>
    </xf>
    <xf numFmtId="0" fontId="0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tabSelected="1" workbookViewId="0">
      <selection activeCell="D2" sqref="D2"/>
    </sheetView>
  </sheetViews>
  <sheetFormatPr defaultRowHeight="15" x14ac:dyDescent="0.25"/>
  <cols>
    <col min="1" max="1" width="13.140625" customWidth="1"/>
    <col min="2" max="2" width="15.5703125" customWidth="1"/>
    <col min="3" max="3" width="16.42578125" customWidth="1"/>
    <col min="4" max="4" width="18.5703125" customWidth="1"/>
    <col min="5" max="5" width="18.7109375" customWidth="1"/>
    <col min="6" max="6" width="15.28515625" customWidth="1"/>
    <col min="10" max="10" width="0" hidden="1" customWidth="1"/>
    <col min="12" max="12" width="11.7109375" customWidth="1"/>
  </cols>
  <sheetData>
    <row r="1" spans="1:13" ht="26.45" x14ac:dyDescent="0.3">
      <c r="A1" s="1" t="s">
        <v>0</v>
      </c>
      <c r="B1" s="2"/>
      <c r="C1" s="1" t="s">
        <v>1</v>
      </c>
      <c r="D1" s="3"/>
      <c r="E1" s="4"/>
      <c r="F1" s="4"/>
      <c r="G1" s="4"/>
      <c r="H1" s="4"/>
      <c r="I1" s="4"/>
      <c r="J1" s="4">
        <f>IF(ISBLANK(D1),0.75,D1)</f>
        <v>0.75</v>
      </c>
      <c r="K1" s="4"/>
      <c r="L1" s="1" t="s">
        <v>2</v>
      </c>
      <c r="M1" s="5">
        <f ca="1">L14</f>
        <v>42802</v>
      </c>
    </row>
    <row r="2" spans="1:13" ht="52.9" x14ac:dyDescent="0.3">
      <c r="A2" s="6" t="s">
        <v>3</v>
      </c>
      <c r="B2" s="6" t="s">
        <v>4</v>
      </c>
      <c r="C2" s="6" t="s">
        <v>5</v>
      </c>
      <c r="D2" s="6" t="s">
        <v>6</v>
      </c>
      <c r="E2" s="6" t="s">
        <v>7</v>
      </c>
      <c r="F2" s="6" t="s">
        <v>8</v>
      </c>
      <c r="G2" s="6" t="s">
        <v>9</v>
      </c>
      <c r="H2" s="6"/>
      <c r="I2" s="6" t="s">
        <v>10</v>
      </c>
      <c r="J2" s="6"/>
      <c r="K2" s="6" t="s">
        <v>11</v>
      </c>
      <c r="L2" s="6" t="s">
        <v>12</v>
      </c>
      <c r="M2" s="6" t="s">
        <v>13</v>
      </c>
    </row>
    <row r="3" spans="1:13" ht="105.6" x14ac:dyDescent="0.3">
      <c r="A3" s="7">
        <v>1</v>
      </c>
      <c r="B3" s="4" t="s">
        <v>14</v>
      </c>
      <c r="C3" s="4" t="s">
        <v>15</v>
      </c>
      <c r="D3" s="4" t="s">
        <v>16</v>
      </c>
      <c r="E3" s="8" t="s">
        <v>17</v>
      </c>
      <c r="F3" s="4" t="s">
        <v>18</v>
      </c>
      <c r="G3" s="4">
        <f t="shared" ref="G3:G14" si="0">I3/$J$1</f>
        <v>4</v>
      </c>
      <c r="H3" s="4">
        <v>4</v>
      </c>
      <c r="I3" s="4">
        <f>0.75*H3</f>
        <v>3</v>
      </c>
      <c r="J3" s="4">
        <f>SUM($G$3:G3)</f>
        <v>4</v>
      </c>
      <c r="K3" s="9">
        <f ca="1">IF(ISBLANK(B1),TODAY(),B1)</f>
        <v>42626</v>
      </c>
      <c r="L3" s="9">
        <f ca="1">WORKDAY(K3,INT(J3))</f>
        <v>42632</v>
      </c>
      <c r="M3" s="3"/>
    </row>
    <row r="4" spans="1:13" ht="409.6" x14ac:dyDescent="0.3">
      <c r="A4" s="7">
        <f ca="1">IF(J4&gt;5, ROUNDUP((K4-$K$3)/7, 0), 1)</f>
        <v>1</v>
      </c>
      <c r="B4" s="4" t="s">
        <v>19</v>
      </c>
      <c r="C4" s="4" t="s">
        <v>20</v>
      </c>
      <c r="D4" s="8" t="s">
        <v>21</v>
      </c>
      <c r="E4" s="4" t="s">
        <v>22</v>
      </c>
      <c r="F4" s="4" t="s">
        <v>23</v>
      </c>
      <c r="G4" s="4">
        <f t="shared" si="0"/>
        <v>11</v>
      </c>
      <c r="H4" s="4">
        <v>11</v>
      </c>
      <c r="I4" s="4">
        <f t="shared" ref="I4:I14" si="1">0.75*H4</f>
        <v>8.25</v>
      </c>
      <c r="J4" s="4">
        <f>SUM($G$3:G4)</f>
        <v>15</v>
      </c>
      <c r="K4" s="9">
        <f ca="1">IF(ISBLANK(M3),L3,M3)</f>
        <v>42632</v>
      </c>
      <c r="L4" s="9">
        <f ca="1">WORKDAY(K4,INT(J4)-INT(J3))</f>
        <v>42647</v>
      </c>
      <c r="M4" s="3"/>
    </row>
    <row r="5" spans="1:13" ht="382.9" x14ac:dyDescent="0.3">
      <c r="A5" s="7">
        <f t="shared" ref="A5:A14" ca="1" si="2">IF(J5&gt;5, ROUNDUP((K5-$K$3)/7, 0), 1)</f>
        <v>3</v>
      </c>
      <c r="B5" s="4" t="s">
        <v>24</v>
      </c>
      <c r="C5" s="4" t="s">
        <v>25</v>
      </c>
      <c r="D5" s="4" t="s">
        <v>26</v>
      </c>
      <c r="E5" s="4" t="s">
        <v>27</v>
      </c>
      <c r="F5" s="4" t="s">
        <v>23</v>
      </c>
      <c r="G5" s="4">
        <f t="shared" si="0"/>
        <v>11</v>
      </c>
      <c r="H5" s="4">
        <v>11</v>
      </c>
      <c r="I5" s="4">
        <f t="shared" si="1"/>
        <v>8.25</v>
      </c>
      <c r="J5" s="4">
        <f>SUM($G$3:G5)</f>
        <v>26</v>
      </c>
      <c r="K5" s="9">
        <f t="shared" ref="K5:K14" ca="1" si="3">IF(ISBLANK(M4),L4,M4)</f>
        <v>42647</v>
      </c>
      <c r="L5" s="9">
        <f t="shared" ref="L5:L14" ca="1" si="4">WORKDAY(K5,INT(J5)-INT(J4))</f>
        <v>42662</v>
      </c>
      <c r="M5" s="3"/>
    </row>
    <row r="6" spans="1:13" ht="409.5" x14ac:dyDescent="0.25">
      <c r="A6" s="7">
        <f t="shared" ca="1" si="2"/>
        <v>6</v>
      </c>
      <c r="B6" s="4" t="s">
        <v>28</v>
      </c>
      <c r="C6" s="4" t="s">
        <v>29</v>
      </c>
      <c r="D6" s="4" t="s">
        <v>30</v>
      </c>
      <c r="E6" s="8" t="s">
        <v>31</v>
      </c>
      <c r="F6" s="4" t="s">
        <v>23</v>
      </c>
      <c r="G6" s="4">
        <f t="shared" si="0"/>
        <v>11</v>
      </c>
      <c r="H6" s="4">
        <v>11</v>
      </c>
      <c r="I6" s="4">
        <f t="shared" si="1"/>
        <v>8.25</v>
      </c>
      <c r="J6" s="4">
        <f>SUM($G$3:G6)</f>
        <v>37</v>
      </c>
      <c r="K6" s="9">
        <f t="shared" ca="1" si="3"/>
        <v>42662</v>
      </c>
      <c r="L6" s="9">
        <f t="shared" ca="1" si="4"/>
        <v>42677</v>
      </c>
      <c r="M6" s="3"/>
    </row>
    <row r="7" spans="1:13" ht="409.5" x14ac:dyDescent="0.25">
      <c r="A7" s="7">
        <f t="shared" ca="1" si="2"/>
        <v>8</v>
      </c>
      <c r="B7" s="4" t="s">
        <v>32</v>
      </c>
      <c r="C7" s="4" t="s">
        <v>33</v>
      </c>
      <c r="D7" s="4" t="s">
        <v>34</v>
      </c>
      <c r="E7" s="10" t="s">
        <v>35</v>
      </c>
      <c r="F7" s="4" t="s">
        <v>23</v>
      </c>
      <c r="G7" s="4">
        <f t="shared" si="0"/>
        <v>11</v>
      </c>
      <c r="H7" s="4">
        <v>11</v>
      </c>
      <c r="I7" s="4">
        <f t="shared" si="1"/>
        <v>8.25</v>
      </c>
      <c r="J7" s="4">
        <f>SUM($G$3:G7)</f>
        <v>48</v>
      </c>
      <c r="K7" s="9">
        <f t="shared" ca="1" si="3"/>
        <v>42677</v>
      </c>
      <c r="L7" s="9">
        <f t="shared" ca="1" si="4"/>
        <v>42692</v>
      </c>
      <c r="M7" s="3"/>
    </row>
    <row r="8" spans="1:13" ht="114.75" x14ac:dyDescent="0.25">
      <c r="A8" s="7">
        <f t="shared" ca="1" si="2"/>
        <v>10</v>
      </c>
      <c r="B8" s="4" t="s">
        <v>36</v>
      </c>
      <c r="C8" s="4" t="s">
        <v>37</v>
      </c>
      <c r="D8" s="4" t="s">
        <v>38</v>
      </c>
      <c r="E8" s="8" t="s">
        <v>39</v>
      </c>
      <c r="F8" s="4" t="s">
        <v>40</v>
      </c>
      <c r="G8" s="4">
        <f t="shared" si="0"/>
        <v>10</v>
      </c>
      <c r="H8" s="4">
        <v>10</v>
      </c>
      <c r="I8" s="4">
        <f t="shared" si="1"/>
        <v>7.5</v>
      </c>
      <c r="J8" s="4">
        <f>SUM($G$3:G8)</f>
        <v>58</v>
      </c>
      <c r="K8" s="9">
        <f t="shared" ca="1" si="3"/>
        <v>42692</v>
      </c>
      <c r="L8" s="9">
        <f t="shared" ca="1" si="4"/>
        <v>42706</v>
      </c>
      <c r="M8" s="3"/>
    </row>
    <row r="9" spans="1:13" ht="76.5" x14ac:dyDescent="0.25">
      <c r="A9" s="7">
        <f t="shared" ca="1" si="2"/>
        <v>12</v>
      </c>
      <c r="B9" s="4" t="s">
        <v>41</v>
      </c>
      <c r="C9" s="4" t="s">
        <v>15</v>
      </c>
      <c r="D9" s="4" t="s">
        <v>16</v>
      </c>
      <c r="E9" s="4" t="s">
        <v>42</v>
      </c>
      <c r="F9" s="4" t="s">
        <v>18</v>
      </c>
      <c r="G9" s="4">
        <f t="shared" si="0"/>
        <v>3</v>
      </c>
      <c r="H9" s="4">
        <v>3</v>
      </c>
      <c r="I9" s="4">
        <f t="shared" si="1"/>
        <v>2.25</v>
      </c>
      <c r="J9" s="4">
        <f>SUM($G$3:G9)</f>
        <v>61</v>
      </c>
      <c r="K9" s="9">
        <f t="shared" ca="1" si="3"/>
        <v>42706</v>
      </c>
      <c r="L9" s="9">
        <f t="shared" ca="1" si="4"/>
        <v>42711</v>
      </c>
      <c r="M9" s="3"/>
    </row>
    <row r="10" spans="1:13" ht="409.5" x14ac:dyDescent="0.25">
      <c r="A10" s="7">
        <f t="shared" ca="1" si="2"/>
        <v>13</v>
      </c>
      <c r="B10" s="4" t="s">
        <v>43</v>
      </c>
      <c r="C10" s="4" t="s">
        <v>44</v>
      </c>
      <c r="D10" s="4" t="s">
        <v>45</v>
      </c>
      <c r="E10" s="11" t="s">
        <v>46</v>
      </c>
      <c r="F10" s="4" t="s">
        <v>23</v>
      </c>
      <c r="G10" s="4">
        <f t="shared" si="0"/>
        <v>11</v>
      </c>
      <c r="H10" s="4">
        <v>11</v>
      </c>
      <c r="I10" s="4">
        <f t="shared" si="1"/>
        <v>8.25</v>
      </c>
      <c r="J10" s="4">
        <f>SUM($G$3:G10)</f>
        <v>72</v>
      </c>
      <c r="K10" s="9">
        <f t="shared" ca="1" si="3"/>
        <v>42711</v>
      </c>
      <c r="L10" s="9">
        <f t="shared" ca="1" si="4"/>
        <v>42726</v>
      </c>
      <c r="M10" s="3"/>
    </row>
    <row r="11" spans="1:13" ht="409.5" x14ac:dyDescent="0.25">
      <c r="A11" s="7">
        <f t="shared" ca="1" si="2"/>
        <v>15</v>
      </c>
      <c r="B11" s="4" t="s">
        <v>47</v>
      </c>
      <c r="C11" s="4" t="s">
        <v>48</v>
      </c>
      <c r="D11" s="4" t="s">
        <v>49</v>
      </c>
      <c r="E11" s="12" t="s">
        <v>50</v>
      </c>
      <c r="F11" s="4" t="s">
        <v>23</v>
      </c>
      <c r="G11" s="4">
        <f t="shared" si="0"/>
        <v>15</v>
      </c>
      <c r="H11" s="4">
        <v>15</v>
      </c>
      <c r="I11" s="4">
        <f t="shared" si="1"/>
        <v>11.25</v>
      </c>
      <c r="J11" s="4">
        <f>SUM($G$3:G11)</f>
        <v>87</v>
      </c>
      <c r="K11" s="9">
        <f t="shared" ca="1" si="3"/>
        <v>42726</v>
      </c>
      <c r="L11" s="9">
        <f t="shared" ca="1" si="4"/>
        <v>42747</v>
      </c>
      <c r="M11" s="3"/>
    </row>
    <row r="12" spans="1:13" ht="267.75" x14ac:dyDescent="0.25">
      <c r="A12" s="7">
        <f t="shared" ca="1" si="2"/>
        <v>18</v>
      </c>
      <c r="B12" s="4" t="s">
        <v>51</v>
      </c>
      <c r="C12" s="4" t="s">
        <v>52</v>
      </c>
      <c r="D12" s="4" t="s">
        <v>53</v>
      </c>
      <c r="E12" s="8" t="s">
        <v>54</v>
      </c>
      <c r="F12" s="4" t="s">
        <v>23</v>
      </c>
      <c r="G12" s="4">
        <f t="shared" si="0"/>
        <v>13</v>
      </c>
      <c r="H12" s="4">
        <v>13</v>
      </c>
      <c r="I12" s="4">
        <f t="shared" si="1"/>
        <v>9.75</v>
      </c>
      <c r="J12" s="4">
        <f>SUM($G$3:G12)</f>
        <v>100</v>
      </c>
      <c r="K12" s="9">
        <f t="shared" ca="1" si="3"/>
        <v>42747</v>
      </c>
      <c r="L12" s="9">
        <f t="shared" ca="1" si="4"/>
        <v>42766</v>
      </c>
      <c r="M12" s="3"/>
    </row>
    <row r="13" spans="1:13" ht="267.75" x14ac:dyDescent="0.25">
      <c r="A13" s="7">
        <f t="shared" ca="1" si="2"/>
        <v>20</v>
      </c>
      <c r="B13" s="4" t="s">
        <v>55</v>
      </c>
      <c r="C13" s="4" t="s">
        <v>56</v>
      </c>
      <c r="D13" s="4" t="s">
        <v>57</v>
      </c>
      <c r="E13" s="8" t="s">
        <v>58</v>
      </c>
      <c r="F13" s="4" t="s">
        <v>23</v>
      </c>
      <c r="G13" s="4">
        <f t="shared" si="0"/>
        <v>15</v>
      </c>
      <c r="H13" s="4">
        <v>15</v>
      </c>
      <c r="I13" s="4">
        <f t="shared" si="1"/>
        <v>11.25</v>
      </c>
      <c r="J13" s="4">
        <f>SUM($G$3:G13)</f>
        <v>115</v>
      </c>
      <c r="K13" s="9">
        <f t="shared" ca="1" si="3"/>
        <v>42766</v>
      </c>
      <c r="L13" s="9">
        <f t="shared" ca="1" si="4"/>
        <v>42787</v>
      </c>
      <c r="M13" s="3"/>
    </row>
    <row r="14" spans="1:13" ht="242.25" x14ac:dyDescent="0.25">
      <c r="A14" s="7">
        <f t="shared" ca="1" si="2"/>
        <v>23</v>
      </c>
      <c r="B14" s="4" t="s">
        <v>59</v>
      </c>
      <c r="C14" s="4" t="s">
        <v>37</v>
      </c>
      <c r="D14" s="4" t="s">
        <v>38</v>
      </c>
      <c r="E14" s="8" t="s">
        <v>60</v>
      </c>
      <c r="F14" s="4" t="s">
        <v>40</v>
      </c>
      <c r="G14" s="4">
        <f t="shared" si="0"/>
        <v>11</v>
      </c>
      <c r="H14" s="4">
        <v>11</v>
      </c>
      <c r="I14" s="4">
        <f t="shared" si="1"/>
        <v>8.25</v>
      </c>
      <c r="J14" s="4">
        <f>SUM($G$3:G14)</f>
        <v>126</v>
      </c>
      <c r="K14" s="9">
        <f t="shared" ca="1" si="3"/>
        <v>42787</v>
      </c>
      <c r="L14" s="9">
        <f t="shared" ca="1" si="4"/>
        <v>42802</v>
      </c>
      <c r="M14" s="3"/>
    </row>
    <row r="15" spans="1:13" x14ac:dyDescent="0.25">
      <c r="A15" s="4"/>
      <c r="B15" s="4"/>
      <c r="C15" s="4"/>
      <c r="D15" s="4"/>
      <c r="E15" s="4"/>
      <c r="F15" s="4"/>
      <c r="G15" s="4">
        <f>SUM(G3:G14)</f>
        <v>126</v>
      </c>
      <c r="H15" s="4"/>
      <c r="I15" s="4">
        <f>SUM(I3:I14)</f>
        <v>94.5</v>
      </c>
      <c r="J15" s="4"/>
      <c r="K15" s="4"/>
      <c r="L15" s="4"/>
      <c r="M15" s="13"/>
    </row>
  </sheetData>
  <sheetProtection password="DBD9" sheet="1" objects="1" scenarios="1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Stephanie</dc:creator>
  <cp:lastModifiedBy>CHUCK</cp:lastModifiedBy>
  <dcterms:created xsi:type="dcterms:W3CDTF">2016-09-13T19:17:08Z</dcterms:created>
  <dcterms:modified xsi:type="dcterms:W3CDTF">2016-09-13T20:09:27Z</dcterms:modified>
</cp:coreProperties>
</file>